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48-2024\1 výzva\"/>
    </mc:Choice>
  </mc:AlternateContent>
  <xr:revisionPtr revIDLastSave="0" documentId="13_ncr:1_{A141FBC4-F966-4149-B030-4CC8EFBD105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S11" i="1"/>
  <c r="T11" i="1"/>
  <c r="P11" i="1"/>
  <c r="S10" i="1"/>
  <c r="P10" i="1"/>
  <c r="S9" i="1" l="1"/>
  <c r="T9" i="1"/>
  <c r="P9" i="1"/>
  <c r="T8" i="1"/>
  <c r="S8" i="1"/>
  <c r="P8" i="1"/>
  <c r="T7" i="1" l="1"/>
  <c r="P7" i="1"/>
  <c r="Q14" i="1" s="1"/>
  <c r="S7" i="1" l="1"/>
  <c r="R14" i="1" s="1"/>
</calcChain>
</file>

<file path=xl/sharedStrings.xml><?xml version="1.0" encoding="utf-8"?>
<sst xmlns="http://schemas.openxmlformats.org/spreadsheetml/2006/main" count="81" uniqueCount="56">
  <si>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</si>
  <si>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</si>
  <si>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</si>
  <si>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</si>
  <si>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</si>
  <si>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</si>
  <si>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</si>
  <si>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</si>
  <si>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</si>
  <si>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</si>
  <si>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</si>
  <si>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</si>
  <si>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</si>
  <si>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32322000-6 - Multimediální přístroje</t>
  </si>
  <si>
    <t>32341000-5 - Mikrofony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</si>
  <si>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</si>
  <si>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</si>
  <si>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</si>
  <si>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</si>
  <si>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</si>
  <si>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</si>
  <si>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</si>
  <si>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</si>
  <si>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</si>
  <si>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</si>
  <si>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</si>
  <si>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</si>
  <si>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</si>
  <si>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</si>
  <si>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</si>
  <si>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</si>
  <si>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</si>
  <si>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</si>
  <si>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</si>
  <si>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Samostatná faktura</t>
  </si>
  <si>
    <t>14 dní</t>
  </si>
  <si>
    <t>IP Kamera</t>
  </si>
  <si>
    <t>Možnost napájení přes POE.
Možnost nastavení povolených IP.
Rozlišení min. 2560 x 1440 při 20 Hz.
Zorné pole až 77°.
Tlumení nechtěných zvuků.
Možnost připevnění na stěnu i strop.
Turretové provedení.</t>
  </si>
  <si>
    <t>Mgr. Magdalena Toušová, DiS.,
Tel.: 37763 1907,
724 071 804,
E-mail: edlova@rek.zcu.cz</t>
  </si>
  <si>
    <t>Jungmannova 153/1, 
301 00 Plzeň,
Univerzita třetího věku,
místnost JJ 113b</t>
  </si>
  <si>
    <t xml:space="preserve">Webkamera </t>
  </si>
  <si>
    <t>Bc. Martin Šafránek,
Tel.: 37763 4792</t>
  </si>
  <si>
    <t>Teslova 9, 
301 00 Plzeň, 
Nové technologie – výzkumné centrum - Správa výzkumného centra,
místnost TF 102</t>
  </si>
  <si>
    <t>Webkamera s rozlišením min. Full HD (1920 × 1080 px), vestavěný mikrofon, redukce okolních ruchů, barva se preferuje černá.</t>
  </si>
  <si>
    <t>QLED displej</t>
  </si>
  <si>
    <t>Smart QLED displej s mini led podsvícením s parametry: 
velikost obrazovky min. 65", 
rozlišení min. 4K Ultra HD 3840 x 2160px, 
jas min. 1000 cd/m2, 
obnovovací frekvence panelu min. 144Hz,  
podpora HDR 10+, Dolby Vision IQ, 
min. 4x HDMI vstupy, min. 1x USB min. v.2.0, min. 1x LAN, 
Bluetooth, 
digitální optický/digitální audio výstup, 
sluchátkový výstup, 
přehrávání z USB, 
párování s mobilním zařízením, 
světelný sensor,  
hlasové ovládání,  
herní režim,  
vesa uchycení na držák, 
reproduktory s výkonem  min. 60W,
hmotnost max. 27 kg.
Součástí je kvalitní kloubový držák na zeď pro displej s možností náklonu min. +10°/- 20°, natočení min. 120°, rotace min. 6°.
Třída energetické účinnosti v rozpětí A až G.</t>
  </si>
  <si>
    <t>21 dní</t>
  </si>
  <si>
    <t>Ing. Petr Pfauser,
Tel.: 37763 6717</t>
  </si>
  <si>
    <t>Univerzitní 28, 
301 00 Plzeň, 
Fakulta designu a umění Ladislava Sutnara - Děkanát,
místnost LS 230</t>
  </si>
  <si>
    <t>Reproduktory</t>
  </si>
  <si>
    <t>Reproduktory - aktivní o výkonu min. 60W, 
- frekvenční rozsah min. od 65 do 20000 Hz,
- min.  3pásmové, 
- konektivita min. RCA (cinch) + USB, Bluetooth min. 5.0, 
- podpora přehrávání USB flash,
- dálkový ovladač součástí
- preferujeme černou barvu.</t>
  </si>
  <si>
    <t>Sada dvou mini bezdrátových mikrofonů</t>
  </si>
  <si>
    <t>Živa Heczko,
Tel.: 37763 7788</t>
  </si>
  <si>
    <t>Sedláčkova 31,
301 00 Plzeň,
Knihovna zdravotnických studií,
místnost ST 450</t>
  </si>
  <si>
    <t xml:space="preserve">Sada dvou mini bezdrátových mikrofonů kompatibilních s iPhone 11, 12, 13 a 14.
Mikrofony bezdrátové všesměrové pro nahrávání rozhovorů, podcastů.
Dosah min. 200 m s kvalitou záznamu až 48kHz při 24bit toku.
Typ bezdrátového signálu: 2,4 GHz.
Anténa zabudovaná.
Vzorkovací frekvence: min. 48kHz.
Bitová hloubka: min. 24bits
Vysílací signál: min. 10dBm
Senzitivita: v rozsahu  -32dB +- 2dB
Frekvenční odezva: v rozsahu 80Hz - 20kHz
S/N: min. 70dB
Max.SPL: max. 110dB
Dynamický rozsah: min. 86dB
Odezva zvuku:  max. 21ms
Baterie: Vysílač: Zabudovaná Li-ion baterie min. 90mAh
Dokovací stanice: Zabudovaná min. 800mAh
Doba nabíjení: Vysílač: max. 150 minut; Dokovací stanice: max. 150 minut
Výdrž baterie: Vysílač: min. 270 minut
Hmotnost: Vysílač: max. 12 g; Přijímač: max. 14 g
Rozměry: Vysílač: max. 18x18x50 mm; Přijímač: max. 14x28x63 mm
</t>
  </si>
  <si>
    <t>Příloha č. 2 Kupní smlouvy - technická specifikace
Audiovizuální technika (II.) 048 - 2024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</si>
</sst>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0" fillId="0" borderId="0"/>
  </cellStyleXfs>
  <cellXfs count="114">
    <xf numFmtId="0" fontId="0" fillId="0" borderId="0" xfId="0"/>
    <xf numFmtId="0" fontId="18" fillId="4" borderId="10" xfId="0" applyFont="1" applyFill="1" applyBorder="1" applyAlignment="1" applyProtection="1">
      <alignment horizontal="center" vertical="center" wrapText="1"/>
      <protection locked="0"/>
    </xf>
    <xf numFmtId="164" fontId="1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2" xfId="0" applyFont="1" applyFill="1" applyBorder="1" applyAlignment="1" applyProtection="1">
      <alignment horizontal="center" vertical="center" wrapText="1"/>
      <protection locked="0"/>
    </xf>
    <xf numFmtId="0" fontId="28" fillId="4" borderId="2" xfId="0" applyFont="1" applyFill="1" applyBorder="1" applyAlignment="1" applyProtection="1">
      <alignment horizontal="center" vertical="center" wrapText="1"/>
      <protection locked="0"/>
    </xf>
    <xf numFmtId="164" fontId="18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7" xfId="0" applyFont="1" applyFill="1" applyBorder="1" applyAlignment="1" applyProtection="1">
      <alignment horizontal="center" vertical="center" wrapText="1"/>
      <protection locked="0"/>
    </xf>
    <xf numFmtId="164" fontId="18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49" fontId="27" fillId="0" borderId="0" xfId="0" applyNumberFormat="1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6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4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13" fillId="3" borderId="10" xfId="0" applyFont="1" applyFill="1" applyBorder="1" applyAlignment="1" applyProtection="1">
      <alignment horizontal="left" vertical="center" wrapText="1" indent="1"/>
    </xf>
    <xf numFmtId="0" fontId="28" fillId="4" borderId="10" xfId="0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0" fontId="10" fillId="3" borderId="10" xfId="0" applyFont="1" applyFill="1" applyBorder="1" applyAlignment="1" applyProtection="1">
      <alignment horizontal="center" vertical="center" wrapText="1"/>
    </xf>
    <xf numFmtId="0" fontId="13" fillId="3" borderId="10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17" fillId="3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13" fillId="3" borderId="10" xfId="0" applyNumberFormat="1" applyFon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7" fillId="3" borderId="10" xfId="0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left" vertical="center" wrapText="1" indent="1"/>
    </xf>
    <xf numFmtId="0" fontId="28" fillId="4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0" fontId="17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13" fillId="3" borderId="2" xfId="0" applyNumberFormat="1" applyFon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13" fillId="3" borderId="7" xfId="0" applyFont="1" applyFill="1" applyBorder="1" applyAlignment="1" applyProtection="1">
      <alignment horizontal="left" vertical="center" wrapText="1" indent="1"/>
    </xf>
    <xf numFmtId="0" fontId="28" fillId="4" borderId="7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0" fontId="13" fillId="3" borderId="7" xfId="0" applyFont="1" applyFill="1" applyBorder="1" applyAlignment="1" applyProtection="1">
      <alignment horizontal="center" vertical="center" wrapText="1"/>
    </xf>
    <xf numFmtId="0" fontId="17" fillId="3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13" fillId="3" borderId="7" xfId="0" applyNumberFormat="1" applyFon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4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5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1"/>
  <sheetViews>
    <sheetView tabSelected="1" zoomScale="80" zoomScaleNormal="80" workbookViewId="0">
      <selection activeCell="F3" sqref="F3"/>
    </sheetView>
  </sheetViews>
  <sheetFormatPr defaultRowHeight="15" x14ac:dyDescent="0.25"/>
  <cols>
    <col min="1" max="1" width="1.42578125" style="8" bestFit="1" customWidth="1"/>
    <col min="2" max="2" width="5.7109375" style="8" bestFit="1" customWidth="1"/>
    <col min="3" max="3" width="31" style="10" customWidth="1"/>
    <col min="4" max="4" width="10.7109375" style="112" customWidth="1"/>
    <col min="5" max="5" width="10.28515625" style="113" customWidth="1"/>
    <col min="6" max="6" width="77.5703125" style="10" customWidth="1"/>
    <col min="7" max="7" width="29.7109375" style="10" customWidth="1"/>
    <col min="8" max="8" width="23.5703125" style="10" customWidth="1"/>
    <col min="9" max="9" width="24.140625" style="10" customWidth="1"/>
    <col min="10" max="10" width="16.5703125" style="10" customWidth="1"/>
    <col min="11" max="11" width="27.28515625" style="8" hidden="1" customWidth="1"/>
    <col min="12" max="12" width="27.42578125" style="8" customWidth="1"/>
    <col min="13" max="13" width="32.28515625" style="8" customWidth="1"/>
    <col min="14" max="14" width="36" style="10" customWidth="1"/>
    <col min="15" max="15" width="26" style="10" bestFit="1" customWidth="1"/>
    <col min="16" max="16" width="17.7109375" style="10" hidden="1" customWidth="1"/>
    <col min="17" max="17" width="21.5703125" style="8" customWidth="1"/>
    <col min="18" max="18" width="23.28515625" style="8" customWidth="1"/>
    <col min="19" max="19" width="20.7109375" style="8" bestFit="1" customWidth="1"/>
    <col min="20" max="20" width="21" style="8" customWidth="1"/>
    <col min="21" max="21" width="11.5703125" style="8" hidden="1" customWidth="1"/>
    <col min="22" max="22" width="37.42578125" style="12" customWidth="1"/>
    <col min="23" max="16384" width="9.140625" style="8"/>
  </cols>
  <sheetData>
    <row r="1" spans="1:22" ht="42.6" customHeight="1" x14ac:dyDescent="0.25">
      <c r="B1" s="9" t="s">
        <v>55</v>
      </c>
      <c r="C1" s="9"/>
      <c r="D1" s="9"/>
      <c r="E1" s="9"/>
      <c r="G1" s="11"/>
    </row>
    <row r="2" spans="1:22" ht="42" customHeight="1" x14ac:dyDescent="0.25">
      <c r="C2" s="8"/>
      <c r="D2" s="13"/>
      <c r="E2" s="14"/>
      <c r="F2" s="15"/>
      <c r="G2" s="16"/>
      <c r="H2" s="16"/>
      <c r="I2" s="16"/>
      <c r="J2" s="16"/>
      <c r="K2" s="16"/>
      <c r="L2" s="16"/>
      <c r="M2" s="16"/>
      <c r="N2" s="16"/>
      <c r="O2" s="15"/>
      <c r="P2" s="15"/>
      <c r="Q2" s="15"/>
      <c r="R2" s="15"/>
      <c r="T2" s="17"/>
      <c r="U2" s="18"/>
      <c r="V2" s="19"/>
    </row>
    <row r="3" spans="1:22" ht="42" customHeight="1" x14ac:dyDescent="0.25">
      <c r="B3" s="20"/>
      <c r="C3" s="21" t="s">
        <v>0</v>
      </c>
      <c r="D3" s="22"/>
      <c r="E3" s="22"/>
      <c r="F3" s="22"/>
      <c r="G3" s="16"/>
      <c r="H3" s="16"/>
      <c r="I3" s="16"/>
      <c r="J3" s="16"/>
      <c r="K3" s="16"/>
      <c r="L3" s="16"/>
      <c r="M3" s="16"/>
      <c r="N3" s="16"/>
      <c r="O3" s="23"/>
      <c r="P3" s="23"/>
      <c r="Q3" s="23"/>
      <c r="R3" s="23"/>
      <c r="T3" s="17"/>
    </row>
    <row r="4" spans="1:22" ht="18" customHeight="1" thickBot="1" x14ac:dyDescent="0.3">
      <c r="B4" s="24"/>
      <c r="C4" s="25" t="s">
        <v>1</v>
      </c>
      <c r="D4" s="22"/>
      <c r="E4" s="22"/>
      <c r="F4" s="22"/>
      <c r="G4" s="22"/>
      <c r="H4" s="22"/>
      <c r="I4" s="17"/>
      <c r="J4" s="17"/>
      <c r="K4" s="17"/>
      <c r="L4" s="17"/>
      <c r="M4" s="17"/>
      <c r="N4" s="15"/>
      <c r="O4" s="15"/>
      <c r="P4" s="15"/>
      <c r="Q4" s="17"/>
      <c r="R4" s="17"/>
      <c r="T4" s="17"/>
    </row>
    <row r="5" spans="1:22" ht="34.5" customHeight="1" thickBot="1" x14ac:dyDescent="0.3">
      <c r="B5" s="26"/>
      <c r="C5" s="27"/>
      <c r="D5" s="28"/>
      <c r="E5" s="28"/>
      <c r="F5" s="15"/>
      <c r="G5" s="29" t="s">
        <v>2</v>
      </c>
      <c r="H5" s="29" t="s">
        <v>2</v>
      </c>
      <c r="I5" s="15"/>
      <c r="J5" s="15"/>
      <c r="N5" s="15"/>
      <c r="O5" s="30"/>
      <c r="P5" s="30"/>
      <c r="R5" s="31" t="s">
        <v>2</v>
      </c>
      <c r="V5" s="32"/>
    </row>
    <row r="6" spans="1:22" ht="67.150000000000006" customHeight="1" thickTop="1" thickBot="1" x14ac:dyDescent="0.3">
      <c r="B6" s="33" t="s">
        <v>3</v>
      </c>
      <c r="C6" s="34" t="s">
        <v>15</v>
      </c>
      <c r="D6" s="34" t="s">
        <v>4</v>
      </c>
      <c r="E6" s="34" t="s">
        <v>16</v>
      </c>
      <c r="F6" s="34" t="s">
        <v>17</v>
      </c>
      <c r="G6" s="35" t="s">
        <v>5</v>
      </c>
      <c r="H6" s="35" t="s">
        <v>28</v>
      </c>
      <c r="I6" s="36" t="s">
        <v>18</v>
      </c>
      <c r="J6" s="36" t="s">
        <v>19</v>
      </c>
      <c r="K6" s="34" t="s">
        <v>33</v>
      </c>
      <c r="L6" s="36" t="s">
        <v>20</v>
      </c>
      <c r="M6" s="37" t="s">
        <v>21</v>
      </c>
      <c r="N6" s="36" t="s">
        <v>22</v>
      </c>
      <c r="O6" s="34" t="s">
        <v>32</v>
      </c>
      <c r="P6" s="36" t="s">
        <v>23</v>
      </c>
      <c r="Q6" s="34" t="s">
        <v>6</v>
      </c>
      <c r="R6" s="38" t="s">
        <v>7</v>
      </c>
      <c r="S6" s="39" t="s">
        <v>8</v>
      </c>
      <c r="T6" s="39" t="s">
        <v>9</v>
      </c>
      <c r="U6" s="36" t="s">
        <v>24</v>
      </c>
      <c r="V6" s="36" t="s">
        <v>25</v>
      </c>
    </row>
    <row r="7" spans="1:22" ht="176.25" customHeight="1" thickTop="1" thickBot="1" x14ac:dyDescent="0.3">
      <c r="A7" s="40"/>
      <c r="B7" s="41">
        <v>1</v>
      </c>
      <c r="C7" s="42" t="s">
        <v>36</v>
      </c>
      <c r="D7" s="43">
        <v>1</v>
      </c>
      <c r="E7" s="44" t="s">
        <v>31</v>
      </c>
      <c r="F7" s="45" t="s">
        <v>37</v>
      </c>
      <c r="G7" s="1"/>
      <c r="H7" s="46" t="s">
        <v>29</v>
      </c>
      <c r="I7" s="47" t="s">
        <v>34</v>
      </c>
      <c r="J7" s="48" t="s">
        <v>29</v>
      </c>
      <c r="K7" s="49"/>
      <c r="L7" s="50"/>
      <c r="M7" s="51" t="s">
        <v>38</v>
      </c>
      <c r="N7" s="51" t="s">
        <v>39</v>
      </c>
      <c r="O7" s="52" t="s">
        <v>35</v>
      </c>
      <c r="P7" s="53">
        <f>D7*Q7</f>
        <v>2800</v>
      </c>
      <c r="Q7" s="54">
        <v>2800</v>
      </c>
      <c r="R7" s="2"/>
      <c r="S7" s="55">
        <f>D7*R7</f>
        <v>0</v>
      </c>
      <c r="T7" s="56" t="str">
        <f t="shared" ref="T7" si="0">IF(ISNUMBER(R7), IF(R7&gt;Q7,"NEVYHOVUJE","VYHOVUJE")," ")</f>
        <v xml:space="preserve"> </v>
      </c>
      <c r="U7" s="44"/>
      <c r="V7" s="57" t="s">
        <v>12</v>
      </c>
    </row>
    <row r="8" spans="1:22" ht="126.75" customHeight="1" thickBot="1" x14ac:dyDescent="0.3">
      <c r="A8" s="40"/>
      <c r="B8" s="58">
        <v>2</v>
      </c>
      <c r="C8" s="59" t="s">
        <v>40</v>
      </c>
      <c r="D8" s="60">
        <v>2</v>
      </c>
      <c r="E8" s="61" t="s">
        <v>31</v>
      </c>
      <c r="F8" s="62" t="s">
        <v>43</v>
      </c>
      <c r="G8" s="3"/>
      <c r="H8" s="63" t="s">
        <v>29</v>
      </c>
      <c r="I8" s="64" t="s">
        <v>34</v>
      </c>
      <c r="J8" s="65" t="s">
        <v>29</v>
      </c>
      <c r="K8" s="66"/>
      <c r="L8" s="67"/>
      <c r="M8" s="64" t="s">
        <v>41</v>
      </c>
      <c r="N8" s="64" t="s">
        <v>42</v>
      </c>
      <c r="O8" s="68" t="s">
        <v>35</v>
      </c>
      <c r="P8" s="69">
        <f>D8*Q8</f>
        <v>1600</v>
      </c>
      <c r="Q8" s="70">
        <v>800</v>
      </c>
      <c r="R8" s="5"/>
      <c r="S8" s="71">
        <f>D8*R8</f>
        <v>0</v>
      </c>
      <c r="T8" s="72" t="str">
        <f t="shared" ref="T8" si="1">IF(ISNUMBER(R8), IF(R8&gt;Q8,"NEVYHOVUJE","VYHOVUJE")," ")</f>
        <v xml:space="preserve"> </v>
      </c>
      <c r="U8" s="61"/>
      <c r="V8" s="73" t="s">
        <v>12</v>
      </c>
    </row>
    <row r="9" spans="1:22" ht="360" customHeight="1" thickBot="1" x14ac:dyDescent="0.3">
      <c r="A9" s="40"/>
      <c r="B9" s="58">
        <v>3</v>
      </c>
      <c r="C9" s="59" t="s">
        <v>44</v>
      </c>
      <c r="D9" s="60">
        <v>1</v>
      </c>
      <c r="E9" s="61" t="s">
        <v>31</v>
      </c>
      <c r="F9" s="62" t="s">
        <v>45</v>
      </c>
      <c r="G9" s="3"/>
      <c r="H9" s="4"/>
      <c r="I9" s="74" t="s">
        <v>34</v>
      </c>
      <c r="J9" s="65" t="s">
        <v>29</v>
      </c>
      <c r="K9" s="66"/>
      <c r="L9" s="67"/>
      <c r="M9" s="64" t="s">
        <v>38</v>
      </c>
      <c r="N9" s="64" t="s">
        <v>39</v>
      </c>
      <c r="O9" s="68" t="s">
        <v>46</v>
      </c>
      <c r="P9" s="69">
        <f>D9*Q9</f>
        <v>22500</v>
      </c>
      <c r="Q9" s="70">
        <v>22500</v>
      </c>
      <c r="R9" s="5"/>
      <c r="S9" s="71">
        <f>D9*R9</f>
        <v>0</v>
      </c>
      <c r="T9" s="72" t="str">
        <f t="shared" ref="T9" si="2">IF(ISNUMBER(R9), IF(R9&gt;Q9,"NEVYHOVUJE","VYHOVUJE")," ")</f>
        <v xml:space="preserve"> </v>
      </c>
      <c r="U9" s="61"/>
      <c r="V9" s="73" t="s">
        <v>13</v>
      </c>
    </row>
    <row r="10" spans="1:22" ht="154.5" customHeight="1" thickBot="1" x14ac:dyDescent="0.3">
      <c r="A10" s="40"/>
      <c r="B10" s="58">
        <v>4</v>
      </c>
      <c r="C10" s="75" t="s">
        <v>49</v>
      </c>
      <c r="D10" s="60">
        <v>1</v>
      </c>
      <c r="E10" s="61" t="s">
        <v>31</v>
      </c>
      <c r="F10" s="62" t="s">
        <v>50</v>
      </c>
      <c r="G10" s="3"/>
      <c r="H10" s="63" t="s">
        <v>29</v>
      </c>
      <c r="I10" s="75" t="s">
        <v>34</v>
      </c>
      <c r="J10" s="65" t="s">
        <v>29</v>
      </c>
      <c r="K10" s="66"/>
      <c r="L10" s="67"/>
      <c r="M10" s="75" t="s">
        <v>47</v>
      </c>
      <c r="N10" s="75" t="s">
        <v>48</v>
      </c>
      <c r="O10" s="68" t="s">
        <v>35</v>
      </c>
      <c r="P10" s="69">
        <f>D10*Q10</f>
        <v>1650</v>
      </c>
      <c r="Q10" s="70">
        <v>1650</v>
      </c>
      <c r="R10" s="5"/>
      <c r="S10" s="71">
        <f>D10*R10</f>
        <v>0</v>
      </c>
      <c r="T10" s="72" t="str">
        <f t="shared" ref="T10" si="3">IF(ISNUMBER(R10), IF(R10&gt;Q10,"NEVYHOVUJE","VYHOVUJE")," ")</f>
        <v xml:space="preserve"> </v>
      </c>
      <c r="U10" s="61"/>
      <c r="V10" s="73" t="s">
        <v>13</v>
      </c>
    </row>
    <row r="11" spans="1:22" ht="342" customHeight="1" thickBot="1" x14ac:dyDescent="0.3">
      <c r="A11" s="40"/>
      <c r="B11" s="76">
        <v>5</v>
      </c>
      <c r="C11" s="77" t="s">
        <v>51</v>
      </c>
      <c r="D11" s="78">
        <v>1</v>
      </c>
      <c r="E11" s="79" t="s">
        <v>31</v>
      </c>
      <c r="F11" s="80" t="s">
        <v>54</v>
      </c>
      <c r="G11" s="6"/>
      <c r="H11" s="81" t="s">
        <v>29</v>
      </c>
      <c r="I11" s="82" t="s">
        <v>34</v>
      </c>
      <c r="J11" s="83" t="s">
        <v>29</v>
      </c>
      <c r="K11" s="84"/>
      <c r="L11" s="85"/>
      <c r="M11" s="77" t="s">
        <v>52</v>
      </c>
      <c r="N11" s="77" t="s">
        <v>53</v>
      </c>
      <c r="O11" s="86" t="s">
        <v>35</v>
      </c>
      <c r="P11" s="87">
        <f>D11*Q11</f>
        <v>3000</v>
      </c>
      <c r="Q11" s="88">
        <v>3000</v>
      </c>
      <c r="R11" s="7"/>
      <c r="S11" s="89">
        <f>D11*R11</f>
        <v>0</v>
      </c>
      <c r="T11" s="90" t="str">
        <f t="shared" ref="T11" si="4">IF(ISNUMBER(R11), IF(R11&gt;Q11,"NEVYHOVUJE","VYHOVUJE")," ")</f>
        <v xml:space="preserve"> </v>
      </c>
      <c r="U11" s="79"/>
      <c r="V11" s="91" t="s">
        <v>14</v>
      </c>
    </row>
    <row r="12" spans="1:22" ht="13.5" customHeight="1" thickTop="1" thickBot="1" x14ac:dyDescent="0.3">
      <c r="C12" s="8"/>
      <c r="D12" s="8"/>
      <c r="E12" s="8"/>
      <c r="F12" s="8"/>
      <c r="G12" s="8"/>
      <c r="H12" s="8"/>
      <c r="I12" s="8"/>
      <c r="J12" s="8"/>
      <c r="N12" s="8"/>
      <c r="O12" s="8"/>
      <c r="P12" s="8"/>
      <c r="S12" s="92"/>
    </row>
    <row r="13" spans="1:22" ht="49.5" customHeight="1" thickTop="1" thickBot="1" x14ac:dyDescent="0.3">
      <c r="B13" s="93" t="s">
        <v>27</v>
      </c>
      <c r="C13" s="94"/>
      <c r="D13" s="94"/>
      <c r="E13" s="94"/>
      <c r="F13" s="94"/>
      <c r="G13" s="94"/>
      <c r="H13" s="95"/>
      <c r="I13" s="96"/>
      <c r="J13" s="96"/>
      <c r="K13" s="96"/>
      <c r="L13" s="97"/>
      <c r="M13" s="32"/>
      <c r="N13" s="32"/>
      <c r="O13" s="98"/>
      <c r="P13" s="98"/>
      <c r="Q13" s="99" t="s">
        <v>10</v>
      </c>
      <c r="R13" s="100" t="s">
        <v>11</v>
      </c>
      <c r="S13" s="101"/>
      <c r="T13" s="102"/>
      <c r="U13" s="30"/>
      <c r="V13" s="103"/>
    </row>
    <row r="14" spans="1:22" ht="53.25" customHeight="1" thickTop="1" thickBot="1" x14ac:dyDescent="0.3">
      <c r="B14" s="104" t="s">
        <v>26</v>
      </c>
      <c r="C14" s="104"/>
      <c r="D14" s="104"/>
      <c r="E14" s="104"/>
      <c r="F14" s="104"/>
      <c r="G14" s="104"/>
      <c r="H14" s="104"/>
      <c r="I14" s="105"/>
      <c r="L14" s="13"/>
      <c r="M14" s="13"/>
      <c r="N14" s="13"/>
      <c r="O14" s="106"/>
      <c r="P14" s="106"/>
      <c r="Q14" s="107">
        <f>SUM(P7:P11)</f>
        <v>31550</v>
      </c>
      <c r="R14" s="108">
        <f>SUM(S7:S11)</f>
        <v>0</v>
      </c>
      <c r="S14" s="109"/>
      <c r="T14" s="110"/>
    </row>
    <row r="15" spans="1:22" ht="15.75" thickTop="1" x14ac:dyDescent="0.25">
      <c r="B15" s="111" t="s">
        <v>30</v>
      </c>
      <c r="C15" s="111"/>
      <c r="D15" s="111"/>
      <c r="E15" s="111"/>
      <c r="F15" s="111"/>
    </row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KaZuxg/Fst2fIKIlrK5/641cbvg++Q9J/ynua3HTyN3HRzPhMOPxjYwxXaYtkWcdNHT1JO17MCMhdMyrTxfhbg==" saltValue="biT8NmPSR7D4xT5V7vscEQ==" spinCount="100000" sheet="1" objects="1" scenarios="1"/>
  <mergeCells count="7">
    <mergeCell ref="B1:E1"/>
    <mergeCell ref="G2:N3"/>
    <mergeCell ref="R14:T14"/>
    <mergeCell ref="B15:F15"/>
    <mergeCell ref="B14:H14"/>
    <mergeCell ref="B13:G13"/>
    <mergeCell ref="R13:T13"/>
  </mergeCells>
  <conditionalFormatting sqref="D7:D11">
    <cfRule type="containsBlanks" dxfId="6" priority="1">
      <formula>LEN(TRIM(D7))=0</formula>
    </cfRule>
  </conditionalFormatting>
  <conditionalFormatting sqref="G7:H11 R7:R11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1">
    <cfRule type="notContainsBlanks" dxfId="2" priority="40">
      <formula>LEN(TRIM(G7))&gt;0</formula>
    </cfRule>
  </conditionalFormatting>
  <conditionalFormatting sqref="T7:T11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11" xr:uid="{9F1C58AD-5758-45A9-9BCC-47D9E8D40FAE}">
      <formula1>"ANO,NE"</formula1>
    </dataValidation>
    <dataValidation type="list" showInputMessage="1" showErrorMessage="1" sqref="E7:E11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2024-09-16T12:28:08Z</cp:lastPrinted>
  <dcterms:created xsi:type="dcterms:W3CDTF">2014-03-05T12:43:32Z</dcterms:created>
  <dcterms:modified xsi:type="dcterms:W3CDTF">2024-09-16T13:13:43Z</dcterms:modified>
</cp:coreProperties>
</file>